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igsllc-my.sharepoint.com/personal/rpoitras_brigsllc_com/Documents/Desktop/"/>
    </mc:Choice>
  </mc:AlternateContent>
  <xr:revisionPtr revIDLastSave="0" documentId="8_{DC25460A-E424-4154-8BBF-F9EA419CCB5E}" xr6:coauthVersionLast="47" xr6:coauthVersionMax="47" xr10:uidLastSave="{00000000-0000-0000-0000-000000000000}"/>
  <bookViews>
    <workbookView xWindow="24" yWindow="744" windowWidth="23016" windowHeight="12216" xr2:uid="{9B7F54F2-A5A5-4C7B-A92D-295F823EDEA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1" l="1"/>
  <c r="C95" i="1"/>
  <c r="C91" i="1"/>
  <c r="C90" i="1"/>
  <c r="C89" i="1"/>
  <c r="C88" i="1"/>
  <c r="C87" i="1"/>
  <c r="C86" i="1"/>
  <c r="C85" i="1"/>
  <c r="C84" i="1"/>
  <c r="C92" i="1" s="1"/>
  <c r="C80" i="1"/>
  <c r="C79" i="1"/>
  <c r="C78" i="1"/>
  <c r="C77" i="1"/>
  <c r="C76" i="1"/>
  <c r="C75" i="1"/>
  <c r="C74" i="1"/>
  <c r="C73" i="1"/>
  <c r="C72" i="1"/>
  <c r="C71" i="1"/>
  <c r="C70" i="1"/>
  <c r="C69" i="1"/>
  <c r="C81" i="1" s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66" i="1" s="1"/>
  <c r="C41" i="1"/>
  <c r="C37" i="1"/>
  <c r="C36" i="1"/>
  <c r="C35" i="1"/>
  <c r="C34" i="1"/>
  <c r="C38" i="1" s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31" i="1" s="1"/>
  <c r="C12" i="1"/>
  <c r="C11" i="1"/>
  <c r="C10" i="1"/>
  <c r="C9" i="1"/>
  <c r="C8" i="1"/>
  <c r="C7" i="1"/>
  <c r="C6" i="1"/>
  <c r="C5" i="1"/>
  <c r="C4" i="1"/>
  <c r="C13" i="1" s="1"/>
  <c r="C98" i="1" l="1"/>
</calcChain>
</file>

<file path=xl/sharedStrings.xml><?xml version="1.0" encoding="utf-8"?>
<sst xmlns="http://schemas.openxmlformats.org/spreadsheetml/2006/main" count="85" uniqueCount="85">
  <si>
    <t xml:space="preserve">Chapel Hill West 2025 Annual Budget </t>
  </si>
  <si>
    <t>INCOME</t>
  </si>
  <si>
    <t>40010 - Maintenance fee</t>
  </si>
  <si>
    <t>40040 - Maintenance Fees - Parking</t>
  </si>
  <si>
    <t>40310- Fines &amp; Violations</t>
  </si>
  <si>
    <t>40315 - Key Fee</t>
  </si>
  <si>
    <t>40320- Late Fees</t>
  </si>
  <si>
    <t>40500 - Laundry Income</t>
  </si>
  <si>
    <t>40510 -Licensing Agreement Income</t>
  </si>
  <si>
    <t>40530 - Comcast Marketing Agreement</t>
  </si>
  <si>
    <t>40900 - Miscellaneous Income</t>
  </si>
  <si>
    <t>EXPENSES</t>
  </si>
  <si>
    <t>Administrative</t>
  </si>
  <si>
    <t>50100 - Bank Fees</t>
  </si>
  <si>
    <t>50105 - Late Fees</t>
  </si>
  <si>
    <t>50120 - Returned Check Fee</t>
  </si>
  <si>
    <t>50155 - Meeting Expense</t>
  </si>
  <si>
    <t>50160 - Office Expense</t>
  </si>
  <si>
    <t>50215 - Permits/Bonds/Fees</t>
  </si>
  <si>
    <t>50220 - Uniforms</t>
  </si>
  <si>
    <t>50300 - Professional Fees-Acctg &amp; Tax</t>
  </si>
  <si>
    <t>50320 - Professional - General</t>
  </si>
  <si>
    <t>50350 - Professional Fees - Legal/Court Fees</t>
  </si>
  <si>
    <t>50351 - Legal Fees Recoveries</t>
  </si>
  <si>
    <t>50370 - Professional Fees - Management Fees</t>
  </si>
  <si>
    <t>50400 - Taxes Federal</t>
  </si>
  <si>
    <t>50410-  State Taxes</t>
  </si>
  <si>
    <t>50600 - Insurance Expense</t>
  </si>
  <si>
    <t>Utilities</t>
  </si>
  <si>
    <t>51000 - Electricity</t>
  </si>
  <si>
    <t>51100 - Gas</t>
  </si>
  <si>
    <t>51300 - Water &amp; Sewer</t>
  </si>
  <si>
    <t>51410 - Telephone</t>
  </si>
  <si>
    <t>Maintenance</t>
  </si>
  <si>
    <t>52015- Carpet Cleaning/ Installation/Repair</t>
  </si>
  <si>
    <t>52030 - Door &amp; Window Replacement</t>
  </si>
  <si>
    <t>52050 - Drain Maintenance</t>
  </si>
  <si>
    <t>52055 - Electrical Repairs, Replacement</t>
  </si>
  <si>
    <t>52080 - Elevator Repairs</t>
  </si>
  <si>
    <t>52140 - General Repairs &amp; Maintenance</t>
  </si>
  <si>
    <t>52185 - HVAC Repairs/Replacement</t>
  </si>
  <si>
    <t>52245 - Lock Repair</t>
  </si>
  <si>
    <t>52260 - Painting</t>
  </si>
  <si>
    <t>52290 - Parking  Lot Maintenance</t>
  </si>
  <si>
    <t>52300 - Plumbing Repairs / Replacement</t>
  </si>
  <si>
    <t>52325 - Pool</t>
  </si>
  <si>
    <t>52330 - Pool Re-Opening Expense</t>
  </si>
  <si>
    <t>52335 - Roof Drain &amp; Gutter Repairs</t>
  </si>
  <si>
    <t>52350 - R&amp;M Supplies</t>
  </si>
  <si>
    <t>52360 - Signage</t>
  </si>
  <si>
    <t>52375 - Video Camera Repair &amp; Replace</t>
  </si>
  <si>
    <t>52405 - Misc Repair Int/Ext</t>
  </si>
  <si>
    <t>52530 - Fire Alarm System Maintenance</t>
  </si>
  <si>
    <t>52560 - Itercom/Enrty Systems</t>
  </si>
  <si>
    <t>54030 - Janitorial Supplies</t>
  </si>
  <si>
    <t>54500 - Bank Fees</t>
  </si>
  <si>
    <t>55070 - Landscaping</t>
  </si>
  <si>
    <t>58240 - Balcony Renovations</t>
  </si>
  <si>
    <t>58260 - Exterior Walls Retaining</t>
  </si>
  <si>
    <t>Contract services</t>
  </si>
  <si>
    <t>52075 - Elevator Service Contract</t>
  </si>
  <si>
    <t>52160 - Generator Repairs</t>
  </si>
  <si>
    <t>52180 - HVAC Contract</t>
  </si>
  <si>
    <t>52205 - HVAC Water Treatment</t>
  </si>
  <si>
    <t xml:space="preserve">52295 - Pest Control </t>
  </si>
  <si>
    <t>52320 - Pool Service Contract</t>
  </si>
  <si>
    <t>52365 - Trash Removal</t>
  </si>
  <si>
    <t>52355 - Security</t>
  </si>
  <si>
    <t>52520 - Fire Alarm System Contract</t>
  </si>
  <si>
    <t>54000 - Janitorial Expense</t>
  </si>
  <si>
    <t>55070 - Landscaping Contract</t>
  </si>
  <si>
    <t>55500 - Snow/Ice Removal</t>
  </si>
  <si>
    <t>Payroll Expenses</t>
  </si>
  <si>
    <t>56500 - Payroll - salaries and wages</t>
  </si>
  <si>
    <t>56600 - Payroll - Overtime</t>
  </si>
  <si>
    <t>56700 - Payroll - Bonus</t>
  </si>
  <si>
    <t>56810- Payroll - Taxes</t>
  </si>
  <si>
    <t>56820 - Payroll - Cell Phone</t>
  </si>
  <si>
    <t>56830- Payroll - Health Benefits</t>
  </si>
  <si>
    <t>56840 - Payroll - Administrative</t>
  </si>
  <si>
    <t xml:space="preserve">56880 - Payroll - SEP IRA ER Cont. </t>
  </si>
  <si>
    <t>Reserve</t>
  </si>
  <si>
    <t>59000 - Contribution to Reserves</t>
  </si>
  <si>
    <t xml:space="preserve">Net Operating Income 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</si>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</sst>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44" fontId="0" fillId="0" borderId="3" xfId="1" applyFont="1" applyFill="1" applyBorder="1"/>
    <xf numFmtId="0" fontId="0" fillId="0" borderId="4" xfId="0" applyBorder="1"/>
    <xf numFmtId="44" fontId="0" fillId="0" borderId="5" xfId="1" applyFont="1" applyFill="1" applyBorder="1"/>
    <xf numFmtId="0" fontId="0" fillId="0" borderId="4" xfId="0" applyBorder="1" applyAlignment="1">
      <alignment horizontal="left"/>
    </xf>
    <xf numFmtId="0" fontId="0" fillId="0" borderId="6" xfId="0" applyBorder="1"/>
    <xf numFmtId="0" fontId="0" fillId="0" borderId="7" xfId="0" applyBorder="1"/>
    <xf numFmtId="44" fontId="2" fillId="2" borderId="1" xfId="1" applyFont="1" applyFill="1" applyBorder="1"/>
    <xf numFmtId="0" fontId="5" fillId="0" borderId="0" xfId="0" applyFont="1" applyAlignment="1">
      <alignment horizontal="center"/>
    </xf>
    <xf numFmtId="0" fontId="0" fillId="2" borderId="1" xfId="0" applyFill="1" applyBorder="1"/>
    <xf numFmtId="49" fontId="0" fillId="0" borderId="4" xfId="0" applyNumberFormat="1" applyBorder="1"/>
    <xf numFmtId="0" fontId="0" fillId="0" borderId="5" xfId="0" applyBorder="1"/>
    <xf numFmtId="44" fontId="0" fillId="0" borderId="0" xfId="1" applyFont="1" applyFill="1" applyBorder="1"/>
    <xf numFmtId="0" fontId="0" fillId="0" borderId="8" xfId="0" applyBorder="1"/>
    <xf numFmtId="44" fontId="0" fillId="0" borderId="6" xfId="1" applyFont="1" applyFill="1" applyBorder="1"/>
    <xf numFmtId="44" fontId="2" fillId="2" borderId="6" xfId="1" applyFont="1" applyFill="1" applyBorder="1"/>
    <xf numFmtId="0" fontId="6" fillId="0" borderId="4" xfId="0" applyFont="1" applyBorder="1"/>
    <xf numFmtId="44" fontId="2" fillId="2" borderId="1" xfId="0" applyNumberFormat="1" applyFont="1" applyFill="1" applyBorder="1"/>
    <xf numFmtId="44" fontId="2" fillId="0" borderId="0" xfId="0" applyNumberFormat="1" applyFont="1"/>
    <xf numFmtId="44" fontId="0" fillId="2" borderId="1" xfId="1" applyFont="1" applyFill="1" applyBorder="1"/>
    <xf numFmtId="0" fontId="6" fillId="0" borderId="2" xfId="0" applyFont="1" applyBorder="1"/>
    <xf numFmtId="0" fontId="6" fillId="0" borderId="5" xfId="0" applyFont="1" applyBorder="1"/>
    <xf numFmtId="44" fontId="2" fillId="0" borderId="0" xfId="1" applyFont="1" applyFill="1" applyBorder="1"/>
    <xf numFmtId="0" fontId="0" fillId="0" borderId="3" xfId="0" applyBorder="1"/>
    <xf numFmtId="0" fontId="0" fillId="0" borderId="1" xfId="0" applyBorder="1"/>
    <xf numFmtId="44" fontId="0" fillId="0" borderId="9" xfId="1" applyFont="1" applyFill="1" applyBorder="1"/>
    <xf numFmtId="44" fontId="7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rigsllc-my.sharepoint.com/personal/rpoitras_brigsllc_com/Documents/Desktop/2025%20Budget%20and%20info/2025%20Chapel%20Hill%20West%20Operating%20&amp;%20Reserve%20Budget.xlsx" TargetMode="External"/><Relationship Id="rId1" Type="http://schemas.openxmlformats.org/officeDocument/2006/relationships/externalLinkPath" Target="2025%20Budget%20and%20info/2025%20Chapel%20Hill%20West%20Operating%20&amp;%20Reserve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wner Presentation (2)"/>
      <sheetName val="2025 Budget Summary"/>
      <sheetName val="Projection Notes"/>
      <sheetName val="2025 Proposed Budget"/>
      <sheetName val="Monthly"/>
      <sheetName val="Annual Reserve Activity"/>
      <sheetName val="Owner Presentation"/>
    </sheetNames>
    <sheetDataSet>
      <sheetData sheetId="0"/>
      <sheetData sheetId="1"/>
      <sheetData sheetId="2"/>
      <sheetData sheetId="3">
        <row r="3">
          <cell r="B3">
            <v>1437822</v>
          </cell>
        </row>
        <row r="4">
          <cell r="B4">
            <v>7104</v>
          </cell>
        </row>
        <row r="5">
          <cell r="B5">
            <v>1000</v>
          </cell>
        </row>
        <row r="6">
          <cell r="B6">
            <v>1000</v>
          </cell>
        </row>
        <row r="7">
          <cell r="B7">
            <v>3000</v>
          </cell>
        </row>
        <row r="8">
          <cell r="B8">
            <v>28000</v>
          </cell>
        </row>
        <row r="9">
          <cell r="B9">
            <v>44500</v>
          </cell>
        </row>
        <row r="10">
          <cell r="B10">
            <v>3000</v>
          </cell>
        </row>
        <row r="11">
          <cell r="B11">
            <v>300</v>
          </cell>
        </row>
        <row r="14">
          <cell r="B14">
            <v>100</v>
          </cell>
        </row>
        <row r="15">
          <cell r="B15">
            <v>1500</v>
          </cell>
        </row>
        <row r="16">
          <cell r="B16">
            <v>100</v>
          </cell>
        </row>
        <row r="17">
          <cell r="B17">
            <v>400</v>
          </cell>
        </row>
        <row r="18">
          <cell r="B18">
            <v>8000</v>
          </cell>
        </row>
        <row r="19">
          <cell r="B19">
            <v>2000</v>
          </cell>
        </row>
        <row r="20">
          <cell r="B20">
            <v>400</v>
          </cell>
        </row>
        <row r="21">
          <cell r="B21">
            <v>5500</v>
          </cell>
        </row>
        <row r="22">
          <cell r="B22">
            <v>1000</v>
          </cell>
        </row>
        <row r="23">
          <cell r="B23">
            <v>1800</v>
          </cell>
        </row>
        <row r="24">
          <cell r="B24">
            <v>200</v>
          </cell>
        </row>
        <row r="25">
          <cell r="B25">
            <v>45713</v>
          </cell>
        </row>
        <row r="26">
          <cell r="B26">
            <v>7000</v>
          </cell>
        </row>
        <row r="27">
          <cell r="B27">
            <v>2000</v>
          </cell>
        </row>
        <row r="28">
          <cell r="B28">
            <v>80000</v>
          </cell>
        </row>
        <row r="32">
          <cell r="B32">
            <v>230000</v>
          </cell>
        </row>
        <row r="33">
          <cell r="B33">
            <v>150000</v>
          </cell>
        </row>
        <row r="34">
          <cell r="B34">
            <v>190000</v>
          </cell>
        </row>
        <row r="35">
          <cell r="B35">
            <v>12000</v>
          </cell>
        </row>
        <row r="39">
          <cell r="B39">
            <v>5000</v>
          </cell>
        </row>
        <row r="40">
          <cell r="B40">
            <v>500</v>
          </cell>
        </row>
        <row r="41">
          <cell r="B41">
            <v>3500</v>
          </cell>
        </row>
        <row r="42">
          <cell r="B42">
            <v>4000</v>
          </cell>
        </row>
        <row r="43">
          <cell r="B43">
            <v>7000</v>
          </cell>
        </row>
        <row r="44">
          <cell r="B44">
            <v>250</v>
          </cell>
        </row>
        <row r="45">
          <cell r="B45">
            <v>20000</v>
          </cell>
        </row>
        <row r="46">
          <cell r="B46">
            <v>1000</v>
          </cell>
        </row>
        <row r="47">
          <cell r="B47">
            <v>500</v>
          </cell>
        </row>
        <row r="48">
          <cell r="B48">
            <v>1000</v>
          </cell>
        </row>
        <row r="49">
          <cell r="B49">
            <v>11500</v>
          </cell>
        </row>
        <row r="50">
          <cell r="B50">
            <v>500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9000</v>
          </cell>
        </row>
        <row r="54">
          <cell r="B54">
            <v>1000</v>
          </cell>
        </row>
        <row r="55">
          <cell r="B55">
            <v>6000</v>
          </cell>
        </row>
        <row r="56">
          <cell r="B56">
            <v>3000</v>
          </cell>
        </row>
        <row r="57">
          <cell r="B57">
            <v>5000</v>
          </cell>
        </row>
        <row r="58">
          <cell r="B58">
            <v>500</v>
          </cell>
        </row>
        <row r="59">
          <cell r="B59">
            <v>3500</v>
          </cell>
        </row>
        <row r="60">
          <cell r="B60">
            <v>50</v>
          </cell>
        </row>
        <row r="61">
          <cell r="B61">
            <v>4000</v>
          </cell>
        </row>
        <row r="62">
          <cell r="B62">
            <v>4000</v>
          </cell>
        </row>
        <row r="63">
          <cell r="B63">
            <v>0</v>
          </cell>
        </row>
        <row r="67">
          <cell r="B67">
            <v>6000</v>
          </cell>
        </row>
        <row r="68">
          <cell r="B68">
            <v>630</v>
          </cell>
        </row>
        <row r="69">
          <cell r="B69">
            <v>9000</v>
          </cell>
        </row>
        <row r="70">
          <cell r="B70">
            <v>7000</v>
          </cell>
        </row>
        <row r="71">
          <cell r="B71">
            <v>20880</v>
          </cell>
        </row>
        <row r="72">
          <cell r="B72">
            <v>21260</v>
          </cell>
        </row>
        <row r="73">
          <cell r="B73">
            <v>0</v>
          </cell>
        </row>
        <row r="74">
          <cell r="B74">
            <v>110000</v>
          </cell>
        </row>
        <row r="75">
          <cell r="B75">
            <v>8000</v>
          </cell>
        </row>
        <row r="76">
          <cell r="B76">
            <v>73200</v>
          </cell>
        </row>
        <row r="77">
          <cell r="B77">
            <v>23000</v>
          </cell>
        </row>
        <row r="78">
          <cell r="B78">
            <v>40000</v>
          </cell>
        </row>
        <row r="82">
          <cell r="B82">
            <v>147000</v>
          </cell>
        </row>
        <row r="83">
          <cell r="B83">
            <v>1200</v>
          </cell>
        </row>
        <row r="84">
          <cell r="B84">
            <v>10000</v>
          </cell>
        </row>
        <row r="85">
          <cell r="B85">
            <v>24646</v>
          </cell>
        </row>
        <row r="86">
          <cell r="B86">
            <v>0</v>
          </cell>
        </row>
        <row r="87">
          <cell r="B87">
            <v>7000</v>
          </cell>
        </row>
        <row r="88">
          <cell r="B88">
            <v>10000</v>
          </cell>
        </row>
        <row r="89">
          <cell r="B89">
            <v>2100</v>
          </cell>
        </row>
        <row r="93">
          <cell r="B93">
            <v>152004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1D57-F0CC-4906-8574-811D86444166}">
  <dimension ref="B1:C98"/>
  <sheetViews>
    <sheetView tabSelected="1" workbookViewId="0">
      <selection activeCell="G11" sqref="G11"/>
    </sheetView>
  </sheetViews>
  <sheetFormatPr defaultRowHeight="14.4" x14ac:dyDescent="0.3"/>
  <cols>
    <col min="2" max="2" width="38.33203125" bestFit="1" customWidth="1"/>
    <col min="3" max="3" width="14.109375" bestFit="1" customWidth="1"/>
  </cols>
  <sheetData>
    <row r="1" spans="2:3" ht="15.6" x14ac:dyDescent="0.3">
      <c r="B1" s="1" t="s">
        <v>0</v>
      </c>
      <c r="C1" s="2" t="s">
        <v>84</v>
      </c>
    </row>
    <row r="3" spans="2:3" x14ac:dyDescent="0.3">
      <c r="B3" s="3" t="s">
        <v>1</v>
      </c>
      <c r="C3" s="4"/>
    </row>
    <row r="4" spans="2:3" x14ac:dyDescent="0.3">
      <c r="B4" s="5" t="s">
        <v>2</v>
      </c>
      <c r="C4" s="6">
        <f>'[1]2025 Proposed Budget'!B3</f>
        <v>1437822</v>
      </c>
    </row>
    <row r="5" spans="2:3" x14ac:dyDescent="0.3">
      <c r="B5" s="7" t="s">
        <v>3</v>
      </c>
      <c r="C5" s="8">
        <f>'[1]2025 Proposed Budget'!B4</f>
        <v>7104</v>
      </c>
    </row>
    <row r="6" spans="2:3" x14ac:dyDescent="0.3">
      <c r="B6" s="7" t="s">
        <v>4</v>
      </c>
      <c r="C6" s="8">
        <f>'[1]2025 Proposed Budget'!B5</f>
        <v>1000</v>
      </c>
    </row>
    <row r="7" spans="2:3" x14ac:dyDescent="0.3">
      <c r="B7" s="9" t="s">
        <v>5</v>
      </c>
      <c r="C7" s="8">
        <f>'[1]2025 Proposed Budget'!B6</f>
        <v>1000</v>
      </c>
    </row>
    <row r="8" spans="2:3" x14ac:dyDescent="0.3">
      <c r="B8" s="7" t="s">
        <v>6</v>
      </c>
      <c r="C8" s="8">
        <f>'[1]2025 Proposed Budget'!B7</f>
        <v>3000</v>
      </c>
    </row>
    <row r="9" spans="2:3" x14ac:dyDescent="0.3">
      <c r="B9" s="7" t="s">
        <v>7</v>
      </c>
      <c r="C9" s="8">
        <f>'[1]2025 Proposed Budget'!B8</f>
        <v>28000</v>
      </c>
    </row>
    <row r="10" spans="2:3" x14ac:dyDescent="0.3">
      <c r="B10" s="7" t="s">
        <v>8</v>
      </c>
      <c r="C10" s="8">
        <f>'[1]2025 Proposed Budget'!B9</f>
        <v>44500</v>
      </c>
    </row>
    <row r="11" spans="2:3" x14ac:dyDescent="0.3">
      <c r="B11" s="7" t="s">
        <v>9</v>
      </c>
      <c r="C11" s="8">
        <f>'[1]2025 Proposed Budget'!B10</f>
        <v>3000</v>
      </c>
    </row>
    <row r="12" spans="2:3" x14ac:dyDescent="0.3">
      <c r="B12" s="10" t="s">
        <v>10</v>
      </c>
      <c r="C12" s="8">
        <f>'[1]2025 Proposed Budget'!B11</f>
        <v>300</v>
      </c>
    </row>
    <row r="13" spans="2:3" x14ac:dyDescent="0.3">
      <c r="B13" s="11"/>
      <c r="C13" s="12">
        <f>SUM(C4:C12)</f>
        <v>1525726</v>
      </c>
    </row>
    <row r="14" spans="2:3" x14ac:dyDescent="0.3">
      <c r="B14" s="13" t="s">
        <v>11</v>
      </c>
    </row>
    <row r="15" spans="2:3" x14ac:dyDescent="0.3">
      <c r="B15" s="3" t="s">
        <v>12</v>
      </c>
      <c r="C15" s="14"/>
    </row>
    <row r="16" spans="2:3" x14ac:dyDescent="0.3">
      <c r="B16" s="15" t="s">
        <v>13</v>
      </c>
      <c r="C16" s="8">
        <f>'[1]2025 Proposed Budget'!B14</f>
        <v>100</v>
      </c>
    </row>
    <row r="17" spans="2:3" x14ac:dyDescent="0.3">
      <c r="B17" s="7" t="s">
        <v>14</v>
      </c>
      <c r="C17" s="8">
        <f>'[1]2025 Proposed Budget'!B15</f>
        <v>1500</v>
      </c>
    </row>
    <row r="18" spans="2:3" x14ac:dyDescent="0.3">
      <c r="B18" s="7" t="s">
        <v>15</v>
      </c>
      <c r="C18" s="8">
        <f>'[1]2025 Proposed Budget'!B16</f>
        <v>100</v>
      </c>
    </row>
    <row r="19" spans="2:3" x14ac:dyDescent="0.3">
      <c r="B19" s="7" t="s">
        <v>16</v>
      </c>
      <c r="C19" s="8">
        <f>'[1]2025 Proposed Budget'!B17</f>
        <v>400</v>
      </c>
    </row>
    <row r="20" spans="2:3" x14ac:dyDescent="0.3">
      <c r="B20" s="7" t="s">
        <v>17</v>
      </c>
      <c r="C20" s="8">
        <f>'[1]2025 Proposed Budget'!B18</f>
        <v>8000</v>
      </c>
    </row>
    <row r="21" spans="2:3" x14ac:dyDescent="0.3">
      <c r="B21" s="7" t="s">
        <v>18</v>
      </c>
      <c r="C21" s="8">
        <f>'[1]2025 Proposed Budget'!B19</f>
        <v>2000</v>
      </c>
    </row>
    <row r="22" spans="2:3" x14ac:dyDescent="0.3">
      <c r="B22" s="7" t="s">
        <v>19</v>
      </c>
      <c r="C22" s="8">
        <f>'[1]2025 Proposed Budget'!B20</f>
        <v>400</v>
      </c>
    </row>
    <row r="23" spans="2:3" x14ac:dyDescent="0.3">
      <c r="B23" s="7" t="s">
        <v>20</v>
      </c>
      <c r="C23" s="8">
        <f>'[1]2025 Proposed Budget'!B21</f>
        <v>5500</v>
      </c>
    </row>
    <row r="24" spans="2:3" x14ac:dyDescent="0.3">
      <c r="B24" s="7" t="s">
        <v>21</v>
      </c>
      <c r="C24" s="8">
        <f>'[1]2025 Proposed Budget'!B22</f>
        <v>1000</v>
      </c>
    </row>
    <row r="25" spans="2:3" x14ac:dyDescent="0.3">
      <c r="B25" s="7" t="s">
        <v>22</v>
      </c>
      <c r="C25" s="8">
        <f>'[1]2025 Proposed Budget'!B23</f>
        <v>1800</v>
      </c>
    </row>
    <row r="26" spans="2:3" x14ac:dyDescent="0.3">
      <c r="B26" s="7" t="s">
        <v>23</v>
      </c>
      <c r="C26" s="8">
        <f>'[1]2025 Proposed Budget'!B24</f>
        <v>200</v>
      </c>
    </row>
    <row r="27" spans="2:3" x14ac:dyDescent="0.3">
      <c r="B27" s="16" t="s">
        <v>24</v>
      </c>
      <c r="C27" s="8">
        <f>'[1]2025 Proposed Budget'!B25</f>
        <v>45713</v>
      </c>
    </row>
    <row r="28" spans="2:3" x14ac:dyDescent="0.3">
      <c r="B28" s="16" t="s">
        <v>25</v>
      </c>
      <c r="C28" s="8">
        <f>'[1]2025 Proposed Budget'!B26</f>
        <v>7000</v>
      </c>
    </row>
    <row r="29" spans="2:3" x14ac:dyDescent="0.3">
      <c r="B29" s="16" t="s">
        <v>26</v>
      </c>
      <c r="C29" s="8">
        <f>'[1]2025 Proposed Budget'!B27</f>
        <v>2000</v>
      </c>
    </row>
    <row r="30" spans="2:3" x14ac:dyDescent="0.3">
      <c r="B30" s="10" t="s">
        <v>27</v>
      </c>
      <c r="C30" s="8">
        <f>'[1]2025 Proposed Budget'!B28</f>
        <v>80000</v>
      </c>
    </row>
    <row r="31" spans="2:3" x14ac:dyDescent="0.3">
      <c r="B31" s="11"/>
      <c r="C31" s="12">
        <f>SUM(C16:C30)</f>
        <v>155713</v>
      </c>
    </row>
    <row r="32" spans="2:3" x14ac:dyDescent="0.3">
      <c r="C32" s="17"/>
    </row>
    <row r="33" spans="2:3" x14ac:dyDescent="0.3">
      <c r="B33" s="3" t="s">
        <v>28</v>
      </c>
      <c r="C33" s="14"/>
    </row>
    <row r="34" spans="2:3" x14ac:dyDescent="0.3">
      <c r="B34" s="5" t="s">
        <v>29</v>
      </c>
      <c r="C34" s="6">
        <f>'[1]2025 Proposed Budget'!B32</f>
        <v>230000</v>
      </c>
    </row>
    <row r="35" spans="2:3" x14ac:dyDescent="0.3">
      <c r="B35" s="7" t="s">
        <v>30</v>
      </c>
      <c r="C35" s="8">
        <f>'[1]2025 Proposed Budget'!B33</f>
        <v>150000</v>
      </c>
    </row>
    <row r="36" spans="2:3" x14ac:dyDescent="0.3">
      <c r="B36" s="7" t="s">
        <v>31</v>
      </c>
      <c r="C36" s="8">
        <f>'[1]2025 Proposed Budget'!B34</f>
        <v>190000</v>
      </c>
    </row>
    <row r="37" spans="2:3" x14ac:dyDescent="0.3">
      <c r="B37" s="18" t="s">
        <v>32</v>
      </c>
      <c r="C37" s="19">
        <f>'[1]2025 Proposed Budget'!B35</f>
        <v>12000</v>
      </c>
    </row>
    <row r="38" spans="2:3" x14ac:dyDescent="0.3">
      <c r="C38" s="20">
        <f>SUM(C34:C37)</f>
        <v>582000</v>
      </c>
    </row>
    <row r="40" spans="2:3" x14ac:dyDescent="0.3">
      <c r="B40" s="3" t="s">
        <v>33</v>
      </c>
      <c r="C40" s="14"/>
    </row>
    <row r="41" spans="2:3" x14ac:dyDescent="0.3">
      <c r="B41" s="5" t="s">
        <v>34</v>
      </c>
      <c r="C41" s="6">
        <f>SUM('[1]2025 Proposed Budget'!B39)</f>
        <v>5000</v>
      </c>
    </row>
    <row r="42" spans="2:3" x14ac:dyDescent="0.3">
      <c r="B42" s="7" t="s">
        <v>35</v>
      </c>
      <c r="C42" s="8">
        <f>SUM('[1]2025 Proposed Budget'!B40)</f>
        <v>500</v>
      </c>
    </row>
    <row r="43" spans="2:3" x14ac:dyDescent="0.3">
      <c r="B43" s="7" t="s">
        <v>36</v>
      </c>
      <c r="C43" s="8">
        <f>SUM('[1]2025 Proposed Budget'!B41)</f>
        <v>3500</v>
      </c>
    </row>
    <row r="44" spans="2:3" x14ac:dyDescent="0.3">
      <c r="B44" s="7" t="s">
        <v>37</v>
      </c>
      <c r="C44" s="8">
        <f>SUM('[1]2025 Proposed Budget'!B42)</f>
        <v>4000</v>
      </c>
    </row>
    <row r="45" spans="2:3" x14ac:dyDescent="0.3">
      <c r="B45" s="7" t="s">
        <v>38</v>
      </c>
      <c r="C45" s="8">
        <f>SUM('[1]2025 Proposed Budget'!B43)</f>
        <v>7000</v>
      </c>
    </row>
    <row r="46" spans="2:3" x14ac:dyDescent="0.3">
      <c r="B46" s="7" t="s">
        <v>39</v>
      </c>
      <c r="C46" s="8">
        <f>SUM('[1]2025 Proposed Budget'!B44)</f>
        <v>250</v>
      </c>
    </row>
    <row r="47" spans="2:3" x14ac:dyDescent="0.3">
      <c r="B47" s="7" t="s">
        <v>40</v>
      </c>
      <c r="C47" s="8">
        <f>SUM('[1]2025 Proposed Budget'!B45)</f>
        <v>20000</v>
      </c>
    </row>
    <row r="48" spans="2:3" x14ac:dyDescent="0.3">
      <c r="B48" s="7" t="s">
        <v>41</v>
      </c>
      <c r="C48" s="8">
        <f>SUM('[1]2025 Proposed Budget'!B46)</f>
        <v>1000</v>
      </c>
    </row>
    <row r="49" spans="2:3" x14ac:dyDescent="0.3">
      <c r="B49" s="7" t="s">
        <v>42</v>
      </c>
      <c r="C49" s="8">
        <f>SUM('[1]2025 Proposed Budget'!B47)</f>
        <v>500</v>
      </c>
    </row>
    <row r="50" spans="2:3" x14ac:dyDescent="0.3">
      <c r="B50" s="7" t="s">
        <v>43</v>
      </c>
      <c r="C50" s="8">
        <f>SUM('[1]2025 Proposed Budget'!B48)</f>
        <v>1000</v>
      </c>
    </row>
    <row r="51" spans="2:3" x14ac:dyDescent="0.3">
      <c r="B51" s="7" t="s">
        <v>44</v>
      </c>
      <c r="C51" s="8">
        <f>SUM('[1]2025 Proposed Budget'!B49)</f>
        <v>11500</v>
      </c>
    </row>
    <row r="52" spans="2:3" x14ac:dyDescent="0.3">
      <c r="B52" s="7" t="s">
        <v>45</v>
      </c>
      <c r="C52" s="8">
        <f>SUM('[1]2025 Proposed Budget'!B50)</f>
        <v>500</v>
      </c>
    </row>
    <row r="53" spans="2:3" x14ac:dyDescent="0.3">
      <c r="B53" s="7" t="s">
        <v>46</v>
      </c>
      <c r="C53" s="8">
        <f>SUM('[1]2025 Proposed Budget'!B51)</f>
        <v>0</v>
      </c>
    </row>
    <row r="54" spans="2:3" x14ac:dyDescent="0.3">
      <c r="B54" s="7" t="s">
        <v>47</v>
      </c>
      <c r="C54" s="8">
        <f>SUM('[1]2025 Proposed Budget'!B52)</f>
        <v>0</v>
      </c>
    </row>
    <row r="55" spans="2:3" x14ac:dyDescent="0.3">
      <c r="B55" s="21" t="s">
        <v>48</v>
      </c>
      <c r="C55" s="8">
        <f>SUM('[1]2025 Proposed Budget'!B53)</f>
        <v>9000</v>
      </c>
    </row>
    <row r="56" spans="2:3" x14ac:dyDescent="0.3">
      <c r="B56" s="16" t="s">
        <v>49</v>
      </c>
      <c r="C56" s="8">
        <f>SUM('[1]2025 Proposed Budget'!B54)</f>
        <v>1000</v>
      </c>
    </row>
    <row r="57" spans="2:3" x14ac:dyDescent="0.3">
      <c r="B57" s="16" t="s">
        <v>50</v>
      </c>
      <c r="C57" s="8">
        <f>SUM('[1]2025 Proposed Budget'!B55)</f>
        <v>6000</v>
      </c>
    </row>
    <row r="58" spans="2:3" x14ac:dyDescent="0.3">
      <c r="B58" s="16" t="s">
        <v>51</v>
      </c>
      <c r="C58" s="8">
        <f>SUM('[1]2025 Proposed Budget'!B56)</f>
        <v>3000</v>
      </c>
    </row>
    <row r="59" spans="2:3" x14ac:dyDescent="0.3">
      <c r="B59" s="16" t="s">
        <v>52</v>
      </c>
      <c r="C59" s="8">
        <f>SUM('[1]2025 Proposed Budget'!B57)</f>
        <v>5000</v>
      </c>
    </row>
    <row r="60" spans="2:3" x14ac:dyDescent="0.3">
      <c r="B60" s="16" t="s">
        <v>53</v>
      </c>
      <c r="C60" s="8">
        <f>SUM('[1]2025 Proposed Budget'!B58)</f>
        <v>500</v>
      </c>
    </row>
    <row r="61" spans="2:3" x14ac:dyDescent="0.3">
      <c r="B61" s="16" t="s">
        <v>54</v>
      </c>
      <c r="C61" s="8">
        <f>SUM('[1]2025 Proposed Budget'!B59)</f>
        <v>3500</v>
      </c>
    </row>
    <row r="62" spans="2:3" x14ac:dyDescent="0.3">
      <c r="B62" s="16" t="s">
        <v>55</v>
      </c>
      <c r="C62" s="8">
        <f>SUM('[1]2025 Proposed Budget'!B60)</f>
        <v>50</v>
      </c>
    </row>
    <row r="63" spans="2:3" x14ac:dyDescent="0.3">
      <c r="B63" s="16" t="s">
        <v>56</v>
      </c>
      <c r="C63" s="8">
        <f>SUM('[1]2025 Proposed Budget'!B61)</f>
        <v>4000</v>
      </c>
    </row>
    <row r="64" spans="2:3" x14ac:dyDescent="0.3">
      <c r="B64" s="11" t="s">
        <v>57</v>
      </c>
      <c r="C64" s="8">
        <f>SUM('[1]2025 Proposed Budget'!B62)</f>
        <v>4000</v>
      </c>
    </row>
    <row r="65" spans="2:3" x14ac:dyDescent="0.3">
      <c r="B65" s="10" t="s">
        <v>58</v>
      </c>
      <c r="C65" s="8">
        <f>SUM('[1]2025 Proposed Budget'!B63)</f>
        <v>0</v>
      </c>
    </row>
    <row r="66" spans="2:3" x14ac:dyDescent="0.3">
      <c r="B66" s="11"/>
      <c r="C66" s="22">
        <f>SUM(C41:C65)</f>
        <v>90800</v>
      </c>
    </row>
    <row r="67" spans="2:3" x14ac:dyDescent="0.3">
      <c r="C67" s="23"/>
    </row>
    <row r="68" spans="2:3" x14ac:dyDescent="0.3">
      <c r="B68" s="3" t="s">
        <v>59</v>
      </c>
      <c r="C68" s="24"/>
    </row>
    <row r="69" spans="2:3" x14ac:dyDescent="0.3">
      <c r="B69" s="25" t="s">
        <v>60</v>
      </c>
      <c r="C69" s="6">
        <f>'[1]2025 Proposed Budget'!B67</f>
        <v>6000</v>
      </c>
    </row>
    <row r="70" spans="2:3" x14ac:dyDescent="0.3">
      <c r="B70" s="21" t="s">
        <v>61</v>
      </c>
      <c r="C70" s="8">
        <f>'[1]2025 Proposed Budget'!B68</f>
        <v>630</v>
      </c>
    </row>
    <row r="71" spans="2:3" x14ac:dyDescent="0.3">
      <c r="B71" s="21" t="s">
        <v>62</v>
      </c>
      <c r="C71" s="8">
        <f>'[1]2025 Proposed Budget'!B69</f>
        <v>9000</v>
      </c>
    </row>
    <row r="72" spans="2:3" x14ac:dyDescent="0.3">
      <c r="B72" s="21" t="s">
        <v>63</v>
      </c>
      <c r="C72" s="8">
        <f>'[1]2025 Proposed Budget'!B70</f>
        <v>7000</v>
      </c>
    </row>
    <row r="73" spans="2:3" x14ac:dyDescent="0.3">
      <c r="B73" s="21" t="s">
        <v>64</v>
      </c>
      <c r="C73" s="8">
        <f>'[1]2025 Proposed Budget'!B71</f>
        <v>20880</v>
      </c>
    </row>
    <row r="74" spans="2:3" x14ac:dyDescent="0.3">
      <c r="B74" s="21" t="s">
        <v>65</v>
      </c>
      <c r="C74" s="8">
        <f>'[1]2025 Proposed Budget'!B72</f>
        <v>21260</v>
      </c>
    </row>
    <row r="75" spans="2:3" x14ac:dyDescent="0.3">
      <c r="B75" s="26" t="s">
        <v>66</v>
      </c>
      <c r="C75" s="8">
        <f>'[1]2025 Proposed Budget'!B73</f>
        <v>0</v>
      </c>
    </row>
    <row r="76" spans="2:3" x14ac:dyDescent="0.3">
      <c r="B76" s="21" t="s">
        <v>67</v>
      </c>
      <c r="C76" s="8">
        <f>'[1]2025 Proposed Budget'!B74</f>
        <v>110000</v>
      </c>
    </row>
    <row r="77" spans="2:3" x14ac:dyDescent="0.3">
      <c r="B77" s="16" t="s">
        <v>68</v>
      </c>
      <c r="C77" s="8">
        <f>'[1]2025 Proposed Budget'!B75</f>
        <v>8000</v>
      </c>
    </row>
    <row r="78" spans="2:3" x14ac:dyDescent="0.3">
      <c r="B78" s="16" t="s">
        <v>69</v>
      </c>
      <c r="C78" s="17">
        <f>'[1]2025 Proposed Budget'!B76</f>
        <v>73200</v>
      </c>
    </row>
    <row r="79" spans="2:3" x14ac:dyDescent="0.3">
      <c r="B79" s="16" t="s">
        <v>70</v>
      </c>
      <c r="C79" s="17">
        <f>'[1]2025 Proposed Budget'!B77</f>
        <v>23000</v>
      </c>
    </row>
    <row r="80" spans="2:3" x14ac:dyDescent="0.3">
      <c r="B80" s="10" t="s">
        <v>71</v>
      </c>
      <c r="C80" s="19">
        <f>'[1]2025 Proposed Budget'!B78</f>
        <v>40000</v>
      </c>
    </row>
    <row r="81" spans="2:3" x14ac:dyDescent="0.3">
      <c r="C81" s="20">
        <f>SUM(C69:C80)</f>
        <v>318970</v>
      </c>
    </row>
    <row r="82" spans="2:3" x14ac:dyDescent="0.3">
      <c r="C82" s="27"/>
    </row>
    <row r="83" spans="2:3" x14ac:dyDescent="0.3">
      <c r="B83" s="3" t="s">
        <v>72</v>
      </c>
      <c r="C83" s="14"/>
    </row>
    <row r="84" spans="2:3" x14ac:dyDescent="0.3">
      <c r="B84" s="28" t="s">
        <v>73</v>
      </c>
      <c r="C84" s="6">
        <f>'[1]2025 Proposed Budget'!B82</f>
        <v>147000</v>
      </c>
    </row>
    <row r="85" spans="2:3" x14ac:dyDescent="0.3">
      <c r="B85" s="16" t="s">
        <v>74</v>
      </c>
      <c r="C85" s="8">
        <f>'[1]2025 Proposed Budget'!B83</f>
        <v>1200</v>
      </c>
    </row>
    <row r="86" spans="2:3" x14ac:dyDescent="0.3">
      <c r="B86" s="16" t="s">
        <v>75</v>
      </c>
      <c r="C86" s="8">
        <f>'[1]2025 Proposed Budget'!B84</f>
        <v>10000</v>
      </c>
    </row>
    <row r="87" spans="2:3" x14ac:dyDescent="0.3">
      <c r="B87" s="16" t="s">
        <v>76</v>
      </c>
      <c r="C87" s="8">
        <f>'[1]2025 Proposed Budget'!B85</f>
        <v>24646</v>
      </c>
    </row>
    <row r="88" spans="2:3" x14ac:dyDescent="0.3">
      <c r="B88" s="16" t="s">
        <v>77</v>
      </c>
      <c r="C88" s="8">
        <f>'[1]2025 Proposed Budget'!B86</f>
        <v>0</v>
      </c>
    </row>
    <row r="89" spans="2:3" x14ac:dyDescent="0.3">
      <c r="B89" s="16" t="s">
        <v>78</v>
      </c>
      <c r="C89" s="8">
        <f>'[1]2025 Proposed Budget'!B87</f>
        <v>7000</v>
      </c>
    </row>
    <row r="90" spans="2:3" x14ac:dyDescent="0.3">
      <c r="B90" s="16" t="s">
        <v>79</v>
      </c>
      <c r="C90" s="8">
        <f>'[1]2025 Proposed Budget'!B88</f>
        <v>10000</v>
      </c>
    </row>
    <row r="91" spans="2:3" x14ac:dyDescent="0.3">
      <c r="B91" s="10" t="s">
        <v>80</v>
      </c>
      <c r="C91" s="8">
        <f>'[1]2025 Proposed Budget'!B89</f>
        <v>2100</v>
      </c>
    </row>
    <row r="92" spans="2:3" x14ac:dyDescent="0.3">
      <c r="C92" s="12">
        <f>SUM(C84:C91)</f>
        <v>201946</v>
      </c>
    </row>
    <row r="94" spans="2:3" x14ac:dyDescent="0.3">
      <c r="B94" s="3" t="s">
        <v>81</v>
      </c>
      <c r="C94" s="14"/>
    </row>
    <row r="95" spans="2:3" x14ac:dyDescent="0.3">
      <c r="B95" s="29" t="s">
        <v>82</v>
      </c>
      <c r="C95" s="30">
        <f>'[1]2025 Proposed Budget'!B93</f>
        <v>152004</v>
      </c>
    </row>
    <row r="96" spans="2:3" x14ac:dyDescent="0.3">
      <c r="B96" s="11"/>
      <c r="C96" s="30">
        <f>C95</f>
        <v>152004</v>
      </c>
    </row>
    <row r="97" spans="2:3" x14ac:dyDescent="0.3">
      <c r="C97" s="17"/>
    </row>
    <row r="98" spans="2:3" x14ac:dyDescent="0.3">
      <c r="B98" s="14" t="s">
        <v>83</v>
      </c>
      <c r="C98" s="31">
        <f>C13-C31-C38-C66-C81-C92-C96</f>
        <v>24293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Poitras</dc:creator>
  <cp:lastModifiedBy>Randy Poitras</cp:lastModifiedBy>
  <dcterms:created xsi:type="dcterms:W3CDTF">2025-01-27T17:44:31Z</dcterms:created>
  <dcterms:modified xsi:type="dcterms:W3CDTF">2025-01-27T17:45:43Z</dcterms:modified>
</cp:coreProperties>
</file>